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2" sheetId="2" r:id="rId1"/>
    <sheet name="Sheet1" sheetId="3" r:id="rId2"/>
  </sheets>
  <externalReferences>
    <externalReference r:id="rId3"/>
  </externalReferences>
  <definedNames>
    <definedName name="_xlnm._FilterDatabase" localSheetId="0" hidden="1">Sheet2!$A$2:$G$23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<sst xmlns="http://schemas.openxmlformats.org/spreadsheetml/2006/main" count="30" uniqueCount="30">
  <si>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附表3：     湖北经济学院2023-2024学年优秀教学奖推荐名额分配表</t>
  </si>
  <si>
    <t>院系代码</t>
  </si>
  <si>
    <t>教学院系名称</t>
  </si>
  <si>
    <t>专任教师人数</t>
  </si>
  <si>
    <t>国家级一流专业数</t>
  </si>
  <si>
    <t>省级一流专业数</t>
  </si>
  <si>
    <t>国家级一流课程数</t>
  </si>
  <si>
    <t>省级一流课程数</t>
  </si>
  <si>
    <t>推荐名额</t>
  </si>
  <si>
    <t>经济与贸易学院</t>
  </si>
  <si>
    <t>金融学院</t>
  </si>
  <si>
    <t>财政与公共管理学院</t>
  </si>
  <si>
    <t>工商管理学院</t>
  </si>
  <si>
    <t>会计学院</t>
  </si>
  <si>
    <t>旅游与酒店管理学院</t>
  </si>
  <si>
    <t>信息管理学院</t>
  </si>
  <si>
    <t>法学院</t>
  </si>
  <si>
    <t>马克思主义学院</t>
  </si>
  <si>
    <t>新闻与传播学院</t>
  </si>
  <si>
    <t>外国语学院</t>
  </si>
  <si>
    <t>信息工程学院</t>
  </si>
  <si>
    <t>统计与数学学院</t>
  </si>
  <si>
    <t>艺术设计学院</t>
  </si>
  <si>
    <t>体育经济与管理学院</t>
  </si>
  <si>
    <t>低碳经济学院</t>
  </si>
  <si>
    <t>财经高等研究院</t>
  </si>
  <si>
    <t>国际教育学院</t>
  </si>
  <si>
    <t>实验教学中心</t>
  </si>
  <si>
    <t>小    计</t>
  </si>
  <si>
    <r>
      <rPr>
        <sz val="12"/>
        <color theme="1"/>
        <rFont val="等线"/>
        <charset val="134"/>
        <scheme val="minor"/>
      </rPr>
      <t>注：
1.推荐名额=专任教师人数*0.1+国家级一流专业数*1人+省级一流专业数*0.5人+国家级一流课</t>
    </r>
    <r>
      <rPr>
        <sz val="12"/>
        <rFont val="等线"/>
        <charset val="134"/>
        <scheme val="minor"/>
      </rPr>
      <t>程数*1人+省级一流课程数*0.5人（四舍五入）； 
2.国际教育学院单独给予2个推荐名额，须从为学院所属专业学生授课的教师中推荐。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</si>
</sst>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.5"/>
      <color rgb="FF000000"/>
      <name val="Times New Roman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'p\Desktop\&#28246;&#21271;&#32463;&#27982;&#23398;&#38498;&#22269;&#23478;&#32423;&#12289;&#30465;&#32423;&#19968;&#27969;&#35838;&#3124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1"/>
    </sheetNames>
    <sheetDataSet>
      <sheetData sheetId="0">
        <row r="4">
          <cell r="A4" t="str">
            <v>财经高等研究院</v>
          </cell>
          <cell r="B4" t="str">
            <v>省级</v>
          </cell>
          <cell r="C4">
            <v>2</v>
          </cell>
        </row>
        <row r="5">
          <cell r="A5" t="str">
            <v>财政与公共管理学院</v>
          </cell>
          <cell r="B5" t="str">
            <v>省级</v>
          </cell>
          <cell r="C5">
            <v>4</v>
          </cell>
        </row>
        <row r="6">
          <cell r="A6" t="str">
            <v>低碳经济学院</v>
          </cell>
          <cell r="B6" t="str">
            <v>省级</v>
          </cell>
          <cell r="C6">
            <v>2</v>
          </cell>
        </row>
        <row r="7">
          <cell r="A7" t="str">
            <v>法学院</v>
          </cell>
          <cell r="B7" t="str">
            <v>省级</v>
          </cell>
          <cell r="C7">
            <v>4</v>
          </cell>
        </row>
        <row r="8">
          <cell r="A8" t="str">
            <v>工商管理学院</v>
          </cell>
          <cell r="B8" t="str">
            <v>省级</v>
          </cell>
          <cell r="C8">
            <v>5</v>
          </cell>
        </row>
        <row r="9">
          <cell r="A9" t="str">
            <v>会计学院</v>
          </cell>
          <cell r="B9" t="str">
            <v>省级</v>
          </cell>
          <cell r="C9">
            <v>7</v>
          </cell>
        </row>
        <row r="10">
          <cell r="A10" t="str">
            <v>金融学院</v>
          </cell>
          <cell r="B10" t="str">
            <v>省级</v>
          </cell>
          <cell r="C10">
            <v>5</v>
          </cell>
        </row>
        <row r="11">
          <cell r="A11" t="str">
            <v>经济与贸易学院</v>
          </cell>
          <cell r="B11" t="str">
            <v>省级</v>
          </cell>
          <cell r="C11">
            <v>5</v>
          </cell>
        </row>
        <row r="12">
          <cell r="A12" t="str">
            <v>旅游与酒店管理学院</v>
          </cell>
          <cell r="B12" t="str">
            <v>省级</v>
          </cell>
          <cell r="C12">
            <v>3</v>
          </cell>
        </row>
        <row r="13">
          <cell r="A13" t="str">
            <v>马克思主义学院</v>
          </cell>
          <cell r="B13" t="str">
            <v>省级</v>
          </cell>
          <cell r="C13">
            <v>2</v>
          </cell>
        </row>
        <row r="14">
          <cell r="A14" t="str">
            <v>实验教学中心</v>
          </cell>
          <cell r="B14" t="str">
            <v>省级</v>
          </cell>
          <cell r="C14">
            <v>3</v>
          </cell>
        </row>
        <row r="15">
          <cell r="A15" t="str">
            <v>体育经济与管理学院</v>
          </cell>
          <cell r="B15" t="str">
            <v>省级</v>
          </cell>
          <cell r="C15">
            <v>2</v>
          </cell>
        </row>
        <row r="16">
          <cell r="A16" t="str">
            <v>统计与数学学院</v>
          </cell>
          <cell r="B16" t="str">
            <v>省级</v>
          </cell>
          <cell r="C16">
            <v>4</v>
          </cell>
        </row>
        <row r="17">
          <cell r="A17" t="str">
            <v>外国语学院</v>
          </cell>
          <cell r="B17" t="str">
            <v>省级</v>
          </cell>
          <cell r="C17">
            <v>5</v>
          </cell>
        </row>
        <row r="18">
          <cell r="A18" t="str">
            <v>新闻与传播学院</v>
          </cell>
          <cell r="B18" t="str">
            <v>省级</v>
          </cell>
          <cell r="C18">
            <v>3</v>
          </cell>
        </row>
        <row r="19">
          <cell r="A19" t="str">
            <v>信息工程学院</v>
          </cell>
          <cell r="B19" t="str">
            <v>省级</v>
          </cell>
          <cell r="C19">
            <v>4</v>
          </cell>
        </row>
        <row r="20">
          <cell r="A20" t="str">
            <v>信息管理学院</v>
          </cell>
          <cell r="B20" t="str">
            <v>省级</v>
          </cell>
          <cell r="C20">
            <v>4</v>
          </cell>
        </row>
        <row r="21">
          <cell r="A21" t="str">
            <v>艺术设计学院</v>
          </cell>
          <cell r="B21" t="str">
            <v>省级</v>
          </cell>
          <cell r="C21">
            <v>2</v>
          </cell>
        </row>
        <row r="22">
          <cell r="A22" t="str">
            <v>总计</v>
          </cell>
        </row>
        <row r="22">
          <cell r="C22">
            <v>66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K7" sqref="K7"/>
    </sheetView>
  </sheetViews>
  <sheetFormatPr defaultColWidth="9" defaultRowHeight="14.25" outlineLevelCol="7"/>
  <cols>
    <col min="1" max="1" width="6.21666666666667" customWidth="1"/>
    <col min="2" max="2" width="24" style="1" customWidth="1"/>
    <col min="3" max="3" width="6.775" customWidth="1"/>
    <col min="4" max="7" width="8.875" style="2" customWidth="1"/>
    <col min="8" max="8" width="10.5" customWidth="1"/>
  </cols>
  <sheetData>
    <row r="1" ht="6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73.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8.05" customHeight="1" spans="1:8">
      <c r="A3" s="5">
        <v>1</v>
      </c>
      <c r="B3" s="5" t="s">
        <v>9</v>
      </c>
      <c r="C3" s="6">
        <v>64</v>
      </c>
      <c r="D3" s="6">
        <v>1</v>
      </c>
      <c r="E3" s="6">
        <v>2</v>
      </c>
      <c r="F3" s="6">
        <v>0</v>
      </c>
      <c r="G3" s="6">
        <f>VLOOKUP(B3,[1]Sheet2!$A$4:$C$24,3,0)</f>
        <v>5</v>
      </c>
      <c r="H3" s="6">
        <f>ROUND((C3*0.1+D3*1+E3*0.5+F3*1+G3*0.5),0)</f>
        <v>11</v>
      </c>
    </row>
    <row r="4" ht="28.05" customHeight="1" spans="1:8">
      <c r="A4" s="5">
        <v>2</v>
      </c>
      <c r="B4" s="5" t="s">
        <v>10</v>
      </c>
      <c r="C4" s="6">
        <v>58</v>
      </c>
      <c r="D4" s="6">
        <v>2</v>
      </c>
      <c r="E4" s="6">
        <v>1</v>
      </c>
      <c r="F4" s="6">
        <v>1</v>
      </c>
      <c r="G4" s="6">
        <f>VLOOKUP(B4,[1]Sheet2!$A$4:$C$24,3,0)</f>
        <v>5</v>
      </c>
      <c r="H4" s="6">
        <f t="shared" ref="H4:H22" si="0">ROUND((C4*0.1+D4*1+E4*0.5+F4*1+G4*0.5),0)</f>
        <v>12</v>
      </c>
    </row>
    <row r="5" ht="28.05" customHeight="1" spans="1:8">
      <c r="A5" s="5">
        <v>3</v>
      </c>
      <c r="B5" s="5" t="s">
        <v>11</v>
      </c>
      <c r="C5" s="6">
        <v>49</v>
      </c>
      <c r="D5" s="6">
        <v>1</v>
      </c>
      <c r="E5" s="6">
        <v>1</v>
      </c>
      <c r="F5" s="6">
        <v>2</v>
      </c>
      <c r="G5" s="6">
        <f>VLOOKUP(B5,[1]Sheet2!$A$4:$C$24,3,0)</f>
        <v>4</v>
      </c>
      <c r="H5" s="6">
        <f t="shared" si="0"/>
        <v>10</v>
      </c>
    </row>
    <row r="6" ht="28.05" customHeight="1" spans="1:8">
      <c r="A6" s="5">
        <v>4</v>
      </c>
      <c r="B6" s="5" t="s">
        <v>12</v>
      </c>
      <c r="C6" s="6">
        <v>78</v>
      </c>
      <c r="D6" s="6">
        <v>2</v>
      </c>
      <c r="E6" s="6">
        <v>1</v>
      </c>
      <c r="F6" s="6">
        <v>0</v>
      </c>
      <c r="G6" s="6">
        <f>VLOOKUP(B6,[1]Sheet2!$A$4:$C$24,3,0)</f>
        <v>5</v>
      </c>
      <c r="H6" s="6">
        <f t="shared" si="0"/>
        <v>13</v>
      </c>
    </row>
    <row r="7" ht="28.05" customHeight="1" spans="1:8">
      <c r="A7" s="5">
        <v>5</v>
      </c>
      <c r="B7" s="5" t="s">
        <v>13</v>
      </c>
      <c r="C7" s="6">
        <v>68</v>
      </c>
      <c r="D7" s="6">
        <v>3</v>
      </c>
      <c r="E7" s="6">
        <v>0</v>
      </c>
      <c r="F7" s="6">
        <v>1</v>
      </c>
      <c r="G7" s="6">
        <f>VLOOKUP(B7,[1]Sheet2!$A$4:$C$24,3,0)</f>
        <v>7</v>
      </c>
      <c r="H7" s="6">
        <f t="shared" si="0"/>
        <v>14</v>
      </c>
    </row>
    <row r="8" ht="28.05" customHeight="1" spans="1:8">
      <c r="A8" s="5">
        <v>6</v>
      </c>
      <c r="B8" s="5" t="s">
        <v>14</v>
      </c>
      <c r="C8" s="6">
        <v>42</v>
      </c>
      <c r="D8" s="6">
        <v>1</v>
      </c>
      <c r="E8" s="6">
        <v>0</v>
      </c>
      <c r="F8" s="6">
        <v>0</v>
      </c>
      <c r="G8" s="6">
        <f>VLOOKUP(B8,[1]Sheet2!$A$4:$C$24,3,0)</f>
        <v>3</v>
      </c>
      <c r="H8" s="6">
        <f t="shared" si="0"/>
        <v>7</v>
      </c>
    </row>
    <row r="9" ht="28.05" customHeight="1" spans="1:8">
      <c r="A9" s="5">
        <v>7</v>
      </c>
      <c r="B9" s="5" t="s">
        <v>15</v>
      </c>
      <c r="C9" s="6">
        <v>29</v>
      </c>
      <c r="D9" s="6">
        <v>1</v>
      </c>
      <c r="E9" s="6">
        <v>0</v>
      </c>
      <c r="F9" s="6">
        <v>0</v>
      </c>
      <c r="G9" s="6">
        <f>VLOOKUP(B9,[1]Sheet2!$A$4:$C$24,3,0)</f>
        <v>4</v>
      </c>
      <c r="H9" s="6">
        <f t="shared" si="0"/>
        <v>6</v>
      </c>
    </row>
    <row r="10" ht="28.05" customHeight="1" spans="1:8">
      <c r="A10" s="5">
        <v>8</v>
      </c>
      <c r="B10" s="5" t="s">
        <v>16</v>
      </c>
      <c r="C10" s="6">
        <v>46</v>
      </c>
      <c r="D10" s="6">
        <v>1</v>
      </c>
      <c r="E10" s="6">
        <v>0</v>
      </c>
      <c r="F10" s="6">
        <v>0</v>
      </c>
      <c r="G10" s="6">
        <f>VLOOKUP(B10,[1]Sheet2!$A$4:$C$24,3,0)</f>
        <v>4</v>
      </c>
      <c r="H10" s="6">
        <f t="shared" si="0"/>
        <v>8</v>
      </c>
    </row>
    <row r="11" ht="28.05" customHeight="1" spans="1:8">
      <c r="A11" s="5">
        <v>9</v>
      </c>
      <c r="B11" s="5" t="s">
        <v>17</v>
      </c>
      <c r="C11" s="6">
        <v>44</v>
      </c>
      <c r="D11" s="6">
        <v>0</v>
      </c>
      <c r="E11" s="6">
        <v>0</v>
      </c>
      <c r="F11" s="6">
        <v>1</v>
      </c>
      <c r="G11" s="6">
        <f>VLOOKUP(B11,[1]Sheet2!$A$4:$C$24,3,0)</f>
        <v>2</v>
      </c>
      <c r="H11" s="6">
        <f t="shared" si="0"/>
        <v>6</v>
      </c>
    </row>
    <row r="12" ht="28.05" customHeight="1" spans="1:8">
      <c r="A12" s="5">
        <v>10</v>
      </c>
      <c r="B12" s="5" t="s">
        <v>18</v>
      </c>
      <c r="C12" s="6">
        <v>39</v>
      </c>
      <c r="D12" s="6">
        <v>1</v>
      </c>
      <c r="E12" s="6">
        <v>0</v>
      </c>
      <c r="F12" s="6">
        <v>1</v>
      </c>
      <c r="G12" s="6">
        <f>VLOOKUP(B12,[1]Sheet2!$A$4:$C$24,3,0)</f>
        <v>3</v>
      </c>
      <c r="H12" s="6">
        <f t="shared" si="0"/>
        <v>7</v>
      </c>
    </row>
    <row r="13" ht="28.05" customHeight="1" spans="1:8">
      <c r="A13" s="5">
        <v>11</v>
      </c>
      <c r="B13" s="5" t="s">
        <v>19</v>
      </c>
      <c r="C13" s="6">
        <v>79</v>
      </c>
      <c r="D13" s="6">
        <v>1</v>
      </c>
      <c r="E13" s="6">
        <v>1</v>
      </c>
      <c r="F13" s="6">
        <v>1</v>
      </c>
      <c r="G13" s="6">
        <f>VLOOKUP(B13,[1]Sheet2!$A$4:$C$24,3,0)</f>
        <v>5</v>
      </c>
      <c r="H13" s="6">
        <f t="shared" si="0"/>
        <v>13</v>
      </c>
    </row>
    <row r="14" ht="28.05" customHeight="1" spans="1:8">
      <c r="A14" s="5">
        <v>12</v>
      </c>
      <c r="B14" s="5" t="s">
        <v>20</v>
      </c>
      <c r="C14" s="6">
        <v>78</v>
      </c>
      <c r="D14" s="6">
        <v>2</v>
      </c>
      <c r="E14" s="6">
        <v>1</v>
      </c>
      <c r="F14" s="6">
        <v>0</v>
      </c>
      <c r="G14" s="6">
        <f>VLOOKUP(B14,[1]Sheet2!$A$4:$C$24,3,0)</f>
        <v>4</v>
      </c>
      <c r="H14" s="6">
        <f t="shared" si="0"/>
        <v>12</v>
      </c>
    </row>
    <row r="15" ht="28.05" customHeight="1" spans="1:8">
      <c r="A15" s="5">
        <v>13</v>
      </c>
      <c r="B15" s="5" t="s">
        <v>21</v>
      </c>
      <c r="C15" s="6">
        <v>49</v>
      </c>
      <c r="D15" s="6">
        <v>1</v>
      </c>
      <c r="E15" s="6">
        <v>0</v>
      </c>
      <c r="F15" s="6">
        <v>0</v>
      </c>
      <c r="G15" s="6">
        <f>VLOOKUP(B15,[1]Sheet2!$A$4:$C$24,3,0)</f>
        <v>4</v>
      </c>
      <c r="H15" s="6">
        <f t="shared" si="0"/>
        <v>8</v>
      </c>
    </row>
    <row r="16" ht="28.05" customHeight="1" spans="1:8">
      <c r="A16" s="5">
        <v>14</v>
      </c>
      <c r="B16" s="5" t="s">
        <v>22</v>
      </c>
      <c r="C16" s="6">
        <v>51</v>
      </c>
      <c r="D16" s="6">
        <v>1</v>
      </c>
      <c r="E16" s="6">
        <v>0</v>
      </c>
      <c r="F16" s="6">
        <v>0</v>
      </c>
      <c r="G16" s="6">
        <f>VLOOKUP(B16,[1]Sheet2!$A$4:$C$24,3,0)</f>
        <v>2</v>
      </c>
      <c r="H16" s="6">
        <f t="shared" si="0"/>
        <v>7</v>
      </c>
    </row>
    <row r="17" ht="28.05" customHeight="1" spans="1:8">
      <c r="A17" s="5">
        <v>15</v>
      </c>
      <c r="B17" s="5" t="s">
        <v>23</v>
      </c>
      <c r="C17" s="6">
        <v>43</v>
      </c>
      <c r="D17" s="6">
        <v>1</v>
      </c>
      <c r="E17" s="6">
        <v>0</v>
      </c>
      <c r="F17" s="6">
        <v>0</v>
      </c>
      <c r="G17" s="6">
        <f>VLOOKUP(B17,[1]Sheet2!$A$4:$C$24,3,0)</f>
        <v>2</v>
      </c>
      <c r="H17" s="6">
        <f t="shared" si="0"/>
        <v>6</v>
      </c>
    </row>
    <row r="18" ht="28.05" customHeight="1" spans="1:8">
      <c r="A18" s="5">
        <v>16</v>
      </c>
      <c r="B18" s="5" t="s">
        <v>24</v>
      </c>
      <c r="C18" s="6">
        <v>26</v>
      </c>
      <c r="D18" s="6">
        <v>0</v>
      </c>
      <c r="E18" s="6">
        <v>1</v>
      </c>
      <c r="F18" s="6">
        <v>0</v>
      </c>
      <c r="G18" s="6">
        <f>VLOOKUP(B18,[1]Sheet2!$A$4:$C$24,3,0)</f>
        <v>2</v>
      </c>
      <c r="H18" s="6">
        <f t="shared" si="0"/>
        <v>4</v>
      </c>
    </row>
    <row r="19" ht="28.05" customHeight="1" spans="1:8">
      <c r="A19" s="5">
        <v>17</v>
      </c>
      <c r="B19" s="5" t="s">
        <v>25</v>
      </c>
      <c r="C19" s="6">
        <v>25</v>
      </c>
      <c r="D19" s="6">
        <v>0</v>
      </c>
      <c r="E19" s="6">
        <v>0</v>
      </c>
      <c r="F19" s="6">
        <v>0</v>
      </c>
      <c r="G19" s="6">
        <f>VLOOKUP(B19,[1]Sheet2!$A$4:$C$24,3,0)</f>
        <v>2</v>
      </c>
      <c r="H19" s="6">
        <f t="shared" si="0"/>
        <v>4</v>
      </c>
    </row>
    <row r="20" ht="28.05" customHeight="1" spans="1:8">
      <c r="A20" s="5">
        <v>18</v>
      </c>
      <c r="B20" s="5" t="s">
        <v>26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</row>
    <row r="21" ht="28.05" customHeight="1" spans="1:8">
      <c r="A21" s="5">
        <v>19</v>
      </c>
      <c r="B21" s="5" t="s">
        <v>27</v>
      </c>
      <c r="C21" s="6">
        <v>21</v>
      </c>
      <c r="D21" s="6">
        <v>0</v>
      </c>
      <c r="E21" s="6">
        <v>0</v>
      </c>
      <c r="F21" s="6">
        <v>1</v>
      </c>
      <c r="G21" s="6">
        <f>VLOOKUP(B21,[1]Sheet2!$A$4:$C$24,3,0)</f>
        <v>3</v>
      </c>
      <c r="H21" s="6">
        <f t="shared" si="0"/>
        <v>5</v>
      </c>
    </row>
    <row r="22" ht="28.05" customHeight="1" spans="1:8">
      <c r="A22" s="5" t="s">
        <v>28</v>
      </c>
      <c r="B22" s="5"/>
      <c r="C22" s="6">
        <f t="shared" ref="C22:H22" si="1">SUM(C3:C21)</f>
        <v>891</v>
      </c>
      <c r="D22" s="6">
        <f t="shared" si="1"/>
        <v>19</v>
      </c>
      <c r="E22" s="6">
        <f t="shared" si="1"/>
        <v>8</v>
      </c>
      <c r="F22" s="6">
        <f t="shared" si="1"/>
        <v>8</v>
      </c>
      <c r="G22" s="6">
        <f t="shared" si="1"/>
        <v>66</v>
      </c>
      <c r="H22" s="6">
        <f t="shared" si="1"/>
        <v>155</v>
      </c>
    </row>
    <row r="23" ht="74" customHeight="1" spans="1:8">
      <c r="A23" s="7" t="s">
        <v>29</v>
      </c>
      <c r="B23" s="7"/>
      <c r="C23" s="7"/>
      <c r="D23" s="7"/>
      <c r="E23" s="7"/>
      <c r="F23" s="7"/>
      <c r="G23" s="7"/>
      <c r="H23" s="7"/>
    </row>
  </sheetData>
  <mergeCells count="3">
    <mergeCell ref="A1:H1"/>
    <mergeCell ref="A22:B22"/>
    <mergeCell ref="A23:H23"/>
  </mergeCells>
  <printOptions horizontalCentered="1"/>
  <pageMargins left="0.275" right="0.275" top="0.297916666666667" bottom="0.313888888888889" header="0.318055555555556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李新煜</cp:lastModifiedBy>
  <dcterms:created xsi:type="dcterms:W3CDTF">2021-10-19T09:41:00Z</dcterms:created>
  <cp:lastPrinted>2022-10-12T07:05:00Z</cp:lastPrinted>
  <dcterms:modified xsi:type="dcterms:W3CDTF">2024-07-08T08:05:47Z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C38CA9D0CCBA4292BB2A12FE3A67C259_13</vt:lpwstr>
  </property>
  <property fmtid="{D5CDD505-2E9C-101B-9397-08002B2CF9AE}" pid="3" name="KSOProductBuildVer">
    <vt:lpwstr>2052-12.1.0.17440</vt:lpwstr>
  </property>
</Properties>
</file>